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000" activeTab="0"/>
  </bookViews>
  <sheets>
    <sheet name="Tally Sheet" sheetId="1" r:id="rId1"/>
    <sheet name="Sheet1" sheetId="2" r:id="rId2"/>
  </sheets>
  <definedNames>
    <definedName name="_xlfn.IFERROR" hidden="1">#NAME?</definedName>
    <definedName name="_xlnm.Print_Area" localSheetId="0">'Tally Sheet'!$A$1:$N$69</definedName>
  </definedNames>
  <calcPr fullCalcOnLoad="1"/>
</workbook>
</file>

<file path=xl/sharedStrings.xml><?xml version="1.0" encoding="utf-8"?>
<sst xmlns="http://schemas.openxmlformats.org/spreadsheetml/2006/main" count="132" uniqueCount="98">
  <si>
    <t>National Dues</t>
  </si>
  <si>
    <t>Renewing Members</t>
  </si>
  <si>
    <t>Rate</t>
  </si>
  <si>
    <t>Line item Total</t>
  </si>
  <si>
    <t>New Life Memberships</t>
  </si>
  <si>
    <t>Renewing Life Members</t>
  </si>
  <si>
    <t>New Individual Members (RG)</t>
  </si>
  <si>
    <t>1 Year</t>
  </si>
  <si>
    <t>1/2 Year</t>
  </si>
  <si>
    <t>1-1/2 Year</t>
  </si>
  <si>
    <t>New Youth Members (YH)</t>
  </si>
  <si>
    <t>New Student Members (ST)</t>
  </si>
  <si>
    <t>New Family Members (FM)</t>
  </si>
  <si>
    <t>Total National Dues</t>
  </si>
  <si>
    <t>Division Dues</t>
  </si>
  <si>
    <t>Line Item Total</t>
  </si>
  <si>
    <t>Upgrade from Student to Individual</t>
  </si>
  <si>
    <t>Upgrade from Individual to Family</t>
  </si>
  <si>
    <t>Total Division Dues</t>
  </si>
  <si>
    <t>Total National &amp; Division Dues</t>
  </si>
  <si>
    <t>Total Amount Due for Tally Sheet</t>
  </si>
  <si>
    <t>Fill in Amount</t>
  </si>
  <si>
    <t>Credit Voucher (amount to DEDUCT from total due)</t>
  </si>
  <si>
    <t>Balance Owed (amount to ADD TO total due)</t>
  </si>
  <si>
    <t>#</t>
  </si>
  <si>
    <t xml:space="preserve"> </t>
  </si>
  <si>
    <t>Individual, Life &amp; Life Benefactors (RG, LF, &amp; LB)</t>
  </si>
  <si>
    <t>Family, Family Life &amp; Family Life Benefactors (FM, FL, &amp; FB)</t>
  </si>
  <si>
    <t>Students (ST)</t>
  </si>
  <si>
    <t>Youth (YH)</t>
  </si>
  <si>
    <t>Current State Life Members (SL)</t>
  </si>
  <si>
    <t>Chapter Name:</t>
  </si>
  <si>
    <t>Division Rate</t>
  </si>
  <si>
    <t>STATE</t>
  </si>
  <si>
    <t>RG-LF-LB</t>
  </si>
  <si>
    <t>FM-FL-FB</t>
  </si>
  <si>
    <t>ST</t>
  </si>
  <si>
    <t>YH</t>
  </si>
  <si>
    <t>SC</t>
  </si>
  <si>
    <t>SR</t>
  </si>
  <si>
    <t>SF</t>
  </si>
  <si>
    <t>New Family State Life Members</t>
  </si>
  <si>
    <t>New Individual State Life Members</t>
  </si>
  <si>
    <t>California</t>
  </si>
  <si>
    <t>Colorado</t>
  </si>
  <si>
    <t>Florida</t>
  </si>
  <si>
    <t>Illinois</t>
  </si>
  <si>
    <t>Indiana</t>
  </si>
  <si>
    <t>Iowa</t>
  </si>
  <si>
    <t>Maryland</t>
  </si>
  <si>
    <t>Minnesota</t>
  </si>
  <si>
    <t>Nebraska</t>
  </si>
  <si>
    <t>New York</t>
  </si>
  <si>
    <t>Ohio</t>
  </si>
  <si>
    <t>Oregon</t>
  </si>
  <si>
    <t>Pennsylvania</t>
  </si>
  <si>
    <t>South Dakota</t>
  </si>
  <si>
    <t>Virginia</t>
  </si>
  <si>
    <t>West Virginia</t>
  </si>
  <si>
    <t>Wisconsin</t>
  </si>
  <si>
    <t>State:</t>
  </si>
  <si>
    <t>Division Seniors (SC)</t>
  </si>
  <si>
    <t>IWL Trust or Other Donations (provide details)</t>
  </si>
  <si>
    <t>Your Name:</t>
  </si>
  <si>
    <t>Phone:</t>
  </si>
  <si>
    <t>E-mail:</t>
  </si>
  <si>
    <t>Date:</t>
  </si>
  <si>
    <t>Individual (RG)</t>
  </si>
  <si>
    <t>Family (FM)</t>
  </si>
  <si>
    <t>Student (ST)</t>
  </si>
  <si>
    <t>New Lifes (LF)</t>
  </si>
  <si>
    <t>New Family Lifes (FL)</t>
  </si>
  <si>
    <t>New Life Benefactors (LB)</t>
  </si>
  <si>
    <t>New Family Life Benefactors (FB)</t>
  </si>
  <si>
    <t>Current Lifes (LF)</t>
  </si>
  <si>
    <t>Current Family Lifes (FL)</t>
  </si>
  <si>
    <t>Current Life Benefactors (LB)</t>
  </si>
  <si>
    <t>Current Family Life Benefactors (FB)</t>
  </si>
  <si>
    <t>Upgrading from Student to Individual</t>
  </si>
  <si>
    <t>Upgrading from Individual to Family</t>
  </si>
  <si>
    <t xml:space="preserve"> 1-1/2 Year</t>
  </si>
  <si>
    <t>TALLY SHEET CALCULATOR</t>
  </si>
  <si>
    <t>Please review your entries. The total number of members in the division dues section does not match the number of members listed in the national dues section.</t>
  </si>
  <si>
    <t>Alabama</t>
  </si>
  <si>
    <t>Georgia</t>
  </si>
  <si>
    <t>Idaho</t>
  </si>
  <si>
    <t>Massachusetts</t>
  </si>
  <si>
    <t>Michigan</t>
  </si>
  <si>
    <t>New Jersey</t>
  </si>
  <si>
    <t>North Carolina</t>
  </si>
  <si>
    <t>North Dakota</t>
  </si>
  <si>
    <t>Oklahoma</t>
  </si>
  <si>
    <t>Tennessee</t>
  </si>
  <si>
    <t>Washington</t>
  </si>
  <si>
    <t>Wyoming</t>
  </si>
  <si>
    <t>England</t>
  </si>
  <si>
    <t>Begin by entering your chapter name and select your state from the drop down list in the blue fields. Enter your name and contact information as well as the date. Next, enter the number of members in each category in the yellow shaded fields; the division amount will be calculated automatically based on the state you selected. Any special amounts should be noted in the green shaded fields. The spreadsheet will do all the calculations--just print two copies and submit along with your check! You can also save the completed sheet as an Excel file for future reference.</t>
  </si>
  <si>
    <t>Upgrades (use if the member is ALREADY renewed; otherwise, include on the correct renewal line above)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</si>
</sst>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1"/>
    <numFmt numFmtId="166" formatCode="[$-409]h:mm:ss\ AM/PM"/>
    <numFmt numFmtId="167" formatCode="[$-409]dddd\,\ mmmm\ dd\,\ yyyy"/>
    <numFmt numFmtId="168" formatCode="\(&quot;$&quot;#,##0.00_)"/>
    <numFmt numFmtId="169" formatCode="\(&quot;$&quot;#,##0.00\)"/>
    <numFmt numFmtId="170" formatCode="m/d/yyyy;@"/>
    <numFmt numFmtId="171" formatCode="[&lt;=9999999]###\-####;\(###\)\ ###\-####"/>
  </numFmts>
  <fonts count="48">
    <font>
      <sz val="10"/>
      <name val="Arial"/>
      <family val="0"/>
    </font>
    <font>
      <sz val="8"/>
      <name val="Arial"/>
      <family val="2"/>
    </font>
    <font>
      <b/>
      <sz val="10"/>
      <name val="Arial"/>
      <family val="2"/>
    </font>
    <font>
      <b/>
      <sz val="14"/>
      <name val="Arial"/>
      <family val="2"/>
    </font>
    <font>
      <b/>
      <sz val="11"/>
      <name val="Arial"/>
      <family val="2"/>
    </font>
    <font>
      <sz val="14"/>
      <name val="Arial"/>
      <family val="2"/>
    </font>
    <font>
      <sz val="11"/>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0"/>
      <color indexed="9"/>
      <name val="Arial"/>
      <family val="2"/>
    </font>
    <font>
      <sz val="11"/>
      <color indexed="9"/>
      <name val="Arial"/>
      <family val="2"/>
    </font>
    <font>
      <b/>
      <sz val="14"/>
      <color indexed="10"/>
      <name val="Arial"/>
      <family val="2"/>
    </font>
    <font>
      <sz val="8"/>
      <name val="Segoe UI"/>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0"/>
      <color theme="0"/>
      <name val="Arial"/>
      <family val="2"/>
    </font>
    <font>
      <sz val="11"/>
      <color theme="0"/>
      <name val="Arial"/>
      <family val="2"/>
    </font>
    <font>
      <b/>
      <sz val="14"/>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indexed="43"/>
        <bgColor indexed="64"/>
      </patternFill>
    </fill>
    <fill>
      <patternFill patternType="solid">
        <fgColor rgb="FF99FF9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4">
    <xf numFmtId="0" fontId="0" fillId="0" borderId="0" xfId="0" applyAlignment="1">
      <alignment/>
    </xf>
    <xf numFmtId="0" fontId="0" fillId="0" borderId="0" xfId="0" applyFont="1" applyAlignment="1" applyProtection="1">
      <alignment/>
      <protection hidden="1"/>
    </xf>
    <xf numFmtId="0" fontId="0" fillId="0" borderId="0" xfId="0" applyAlignment="1" applyProtection="1">
      <alignment/>
      <protection hidden="1"/>
    </xf>
    <xf numFmtId="0" fontId="4" fillId="0" borderId="0" xfId="0" applyFont="1" applyAlignment="1" applyProtection="1">
      <alignment horizontal="center" wrapText="1" readingOrder="1"/>
      <protection hidden="1"/>
    </xf>
    <xf numFmtId="0" fontId="4" fillId="0" borderId="0" xfId="0" applyFont="1" applyAlignment="1" applyProtection="1">
      <alignment horizontal="left" readingOrder="1"/>
      <protection hidden="1"/>
    </xf>
    <xf numFmtId="0" fontId="2" fillId="0" borderId="0" xfId="0" applyFont="1" applyAlignment="1" applyProtection="1">
      <alignment horizontal="center"/>
      <protection hidden="1"/>
    </xf>
    <xf numFmtId="0" fontId="0" fillId="0" borderId="0" xfId="0" applyFill="1" applyAlignment="1" applyProtection="1">
      <alignment/>
      <protection hidden="1"/>
    </xf>
    <xf numFmtId="4" fontId="0" fillId="0" borderId="0" xfId="44" applyNumberFormat="1" applyFont="1" applyAlignment="1" applyProtection="1">
      <alignment/>
      <protection hidden="1"/>
    </xf>
    <xf numFmtId="164" fontId="0" fillId="0" borderId="0" xfId="44" applyNumberFormat="1" applyFont="1" applyAlignment="1" applyProtection="1">
      <alignment/>
      <protection hidden="1"/>
    </xf>
    <xf numFmtId="164" fontId="0" fillId="0" borderId="0" xfId="0" applyNumberFormat="1" applyAlignment="1" applyProtection="1">
      <alignment/>
      <protection hidden="1"/>
    </xf>
    <xf numFmtId="0" fontId="0" fillId="0" borderId="0" xfId="0" applyFill="1" applyBorder="1" applyAlignment="1" applyProtection="1">
      <alignment/>
      <protection hidden="1"/>
    </xf>
    <xf numFmtId="4" fontId="0" fillId="0" borderId="0" xfId="0" applyNumberFormat="1" applyAlignment="1" applyProtection="1">
      <alignment/>
      <protection hidden="1"/>
    </xf>
    <xf numFmtId="4" fontId="4" fillId="0" borderId="0" xfId="0" applyNumberFormat="1" applyFont="1" applyAlignment="1" applyProtection="1">
      <alignment horizontal="center"/>
      <protection hidden="1"/>
    </xf>
    <xf numFmtId="0" fontId="3" fillId="0" borderId="10" xfId="0" applyFont="1" applyBorder="1" applyAlignment="1" applyProtection="1">
      <alignment/>
      <protection hidden="1"/>
    </xf>
    <xf numFmtId="0" fontId="4" fillId="32" borderId="0" xfId="0" applyFont="1" applyFill="1" applyAlignment="1" applyProtection="1">
      <alignment horizontal="center" wrapText="1" readingOrder="1"/>
      <protection locked="0"/>
    </xf>
    <xf numFmtId="4" fontId="0" fillId="0" borderId="0" xfId="0" applyNumberFormat="1" applyAlignment="1" applyProtection="1">
      <alignment horizontal="right"/>
      <protection hidden="1"/>
    </xf>
    <xf numFmtId="170" fontId="4" fillId="32" borderId="0" xfId="0" applyNumberFormat="1" applyFont="1" applyFill="1" applyAlignment="1" applyProtection="1">
      <alignment horizontal="center" wrapText="1" readingOrder="1"/>
      <protection locked="0"/>
    </xf>
    <xf numFmtId="171" fontId="4" fillId="32" borderId="0" xfId="0" applyNumberFormat="1" applyFont="1" applyFill="1" applyAlignment="1" applyProtection="1">
      <alignment horizontal="center" wrapText="1" readingOrder="1"/>
      <protection locked="0"/>
    </xf>
    <xf numFmtId="4" fontId="0" fillId="0" borderId="0" xfId="44" applyNumberFormat="1" applyFont="1" applyAlignment="1" applyProtection="1">
      <alignment horizontal="right"/>
      <protection hidden="1"/>
    </xf>
    <xf numFmtId="4" fontId="0" fillId="0" borderId="0" xfId="44" applyNumberFormat="1" applyFont="1" applyFill="1" applyBorder="1" applyAlignment="1" applyProtection="1">
      <alignment/>
      <protection hidden="1"/>
    </xf>
    <xf numFmtId="4" fontId="4"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protection hidden="1"/>
    </xf>
    <xf numFmtId="4" fontId="0" fillId="0" borderId="0" xfId="0" applyNumberFormat="1" applyFill="1" applyBorder="1" applyAlignment="1" applyProtection="1">
      <alignment/>
      <protection hidden="1"/>
    </xf>
    <xf numFmtId="164" fontId="3" fillId="0" borderId="10" xfId="0" applyNumberFormat="1" applyFont="1" applyBorder="1" applyAlignment="1" applyProtection="1">
      <alignment horizontal="right"/>
      <protection hidden="1"/>
    </xf>
    <xf numFmtId="0" fontId="3" fillId="0" borderId="11" xfId="0" applyFont="1" applyBorder="1" applyAlignment="1" applyProtection="1">
      <alignment/>
      <protection hidden="1"/>
    </xf>
    <xf numFmtId="0" fontId="3" fillId="0" borderId="11" xfId="0" applyFont="1" applyFill="1" applyBorder="1" applyAlignment="1" applyProtection="1">
      <alignment/>
      <protection hidden="1"/>
    </xf>
    <xf numFmtId="7" fontId="3" fillId="0" borderId="11" xfId="0" applyNumberFormat="1" applyFont="1" applyBorder="1" applyAlignment="1" applyProtection="1">
      <alignment/>
      <protection hidden="1"/>
    </xf>
    <xf numFmtId="0" fontId="5" fillId="0" borderId="0" xfId="0" applyFont="1" applyAlignment="1" applyProtection="1">
      <alignment/>
      <protection hidden="1"/>
    </xf>
    <xf numFmtId="4" fontId="3" fillId="0" borderId="11" xfId="0" applyNumberFormat="1" applyFont="1" applyBorder="1" applyAlignment="1" applyProtection="1">
      <alignment horizontal="right"/>
      <protection hidden="1"/>
    </xf>
    <xf numFmtId="7" fontId="3" fillId="0" borderId="11" xfId="44" applyNumberFormat="1" applyFont="1" applyBorder="1" applyAlignment="1" applyProtection="1">
      <alignment horizontal="right"/>
      <protection hidden="1"/>
    </xf>
    <xf numFmtId="164" fontId="3" fillId="0" borderId="11" xfId="44" applyNumberFormat="1" applyFont="1" applyBorder="1" applyAlignment="1" applyProtection="1">
      <alignment horizontal="right"/>
      <protection hidden="1"/>
    </xf>
    <xf numFmtId="7" fontId="6" fillId="0" borderId="12" xfId="44" applyNumberFormat="1" applyFont="1" applyFill="1" applyBorder="1" applyAlignment="1" applyProtection="1">
      <alignment horizontal="right"/>
      <protection hidden="1"/>
    </xf>
    <xf numFmtId="164" fontId="6" fillId="0" borderId="0" xfId="44" applyNumberFormat="1" applyFont="1" applyFill="1" applyAlignment="1" applyProtection="1">
      <alignment horizontal="right"/>
      <protection hidden="1"/>
    </xf>
    <xf numFmtId="164" fontId="6" fillId="0" borderId="0" xfId="0" applyNumberFormat="1" applyFont="1" applyFill="1" applyBorder="1" applyAlignment="1" applyProtection="1">
      <alignment horizontal="right"/>
      <protection hidden="1"/>
    </xf>
    <xf numFmtId="4" fontId="6" fillId="0" borderId="0" xfId="0" applyNumberFormat="1" applyFont="1" applyFill="1" applyAlignment="1" applyProtection="1">
      <alignment horizontal="right"/>
      <protection hidden="1"/>
    </xf>
    <xf numFmtId="164" fontId="6" fillId="0" borderId="12" xfId="0" applyNumberFormat="1" applyFont="1" applyFill="1" applyBorder="1" applyAlignment="1" applyProtection="1">
      <alignment horizontal="right"/>
      <protection hidden="1"/>
    </xf>
    <xf numFmtId="164" fontId="6" fillId="0" borderId="12" xfId="44" applyNumberFormat="1" applyFont="1" applyFill="1" applyBorder="1" applyAlignment="1" applyProtection="1">
      <alignment horizontal="right"/>
      <protection hidden="1"/>
    </xf>
    <xf numFmtId="7" fontId="6" fillId="0" borderId="0" xfId="44" applyNumberFormat="1" applyFont="1" applyAlignment="1" applyProtection="1">
      <alignment horizontal="right"/>
      <protection hidden="1"/>
    </xf>
    <xf numFmtId="44" fontId="6" fillId="0" borderId="0" xfId="44" applyFont="1" applyAlignment="1" applyProtection="1">
      <alignment horizontal="right"/>
      <protection hidden="1"/>
    </xf>
    <xf numFmtId="164" fontId="6" fillId="0" borderId="0" xfId="44" applyNumberFormat="1" applyFont="1" applyFill="1" applyBorder="1" applyAlignment="1" applyProtection="1">
      <alignment horizontal="right"/>
      <protection hidden="1"/>
    </xf>
    <xf numFmtId="0" fontId="6" fillId="0" borderId="0" xfId="0" applyFont="1" applyAlignment="1" applyProtection="1">
      <alignment/>
      <protection hidden="1"/>
    </xf>
    <xf numFmtId="0" fontId="6" fillId="0" borderId="0" xfId="0" applyFont="1" applyFill="1" applyBorder="1" applyAlignment="1" applyProtection="1">
      <alignment/>
      <protection hidden="1"/>
    </xf>
    <xf numFmtId="0" fontId="4" fillId="0" borderId="0" xfId="0" applyFont="1" applyAlignment="1" applyProtection="1">
      <alignment/>
      <protection hidden="1"/>
    </xf>
    <xf numFmtId="0" fontId="4" fillId="0" borderId="0" xfId="0" applyFont="1" applyFill="1" applyAlignment="1" applyProtection="1">
      <alignment horizontal="center"/>
      <protection hidden="1"/>
    </xf>
    <xf numFmtId="0" fontId="4" fillId="0" borderId="0" xfId="0" applyFont="1" applyAlignment="1" applyProtection="1">
      <alignment horizontal="center"/>
      <protection hidden="1"/>
    </xf>
    <xf numFmtId="0" fontId="6" fillId="0" borderId="0" xfId="0" applyFont="1" applyFill="1" applyAlignment="1" applyProtection="1">
      <alignment/>
      <protection hidden="1"/>
    </xf>
    <xf numFmtId="3" fontId="6" fillId="33" borderId="12" xfId="0" applyNumberFormat="1" applyFont="1" applyFill="1" applyBorder="1" applyAlignment="1" applyProtection="1">
      <alignment/>
      <protection locked="0"/>
    </xf>
    <xf numFmtId="7" fontId="6" fillId="0" borderId="0" xfId="44" applyNumberFormat="1" applyFont="1" applyFill="1" applyBorder="1" applyAlignment="1" applyProtection="1">
      <alignment horizontal="right"/>
      <protection hidden="1"/>
    </xf>
    <xf numFmtId="3" fontId="6" fillId="0" borderId="0" xfId="0" applyNumberFormat="1" applyFont="1" applyFill="1" applyAlignment="1" applyProtection="1">
      <alignment/>
      <protection hidden="1"/>
    </xf>
    <xf numFmtId="3" fontId="6" fillId="0" borderId="0" xfId="0" applyNumberFormat="1" applyFont="1" applyFill="1" applyBorder="1" applyAlignment="1" applyProtection="1">
      <alignment/>
      <protection hidden="1"/>
    </xf>
    <xf numFmtId="4" fontId="6" fillId="0" borderId="0" xfId="44" applyNumberFormat="1" applyFont="1" applyAlignment="1" applyProtection="1">
      <alignment horizontal="right"/>
      <protection hidden="1"/>
    </xf>
    <xf numFmtId="164" fontId="6" fillId="34" borderId="12" xfId="0" applyNumberFormat="1" applyFont="1" applyFill="1" applyBorder="1" applyAlignment="1" applyProtection="1">
      <alignment/>
      <protection locked="0"/>
    </xf>
    <xf numFmtId="169" fontId="6" fillId="34" borderId="12" xfId="0" applyNumberFormat="1" applyFont="1" applyFill="1" applyBorder="1" applyAlignment="1" applyProtection="1">
      <alignment/>
      <protection locked="0"/>
    </xf>
    <xf numFmtId="4" fontId="6" fillId="0" borderId="0" xfId="44" applyNumberFormat="1" applyFont="1" applyAlignment="1" applyProtection="1">
      <alignment/>
      <protection hidden="1"/>
    </xf>
    <xf numFmtId="164" fontId="6" fillId="0" borderId="0" xfId="44" applyNumberFormat="1" applyFont="1" applyAlignment="1" applyProtection="1">
      <alignment/>
      <protection hidden="1"/>
    </xf>
    <xf numFmtId="164" fontId="6" fillId="0" borderId="0" xfId="0" applyNumberFormat="1" applyFont="1" applyAlignment="1" applyProtection="1">
      <alignment/>
      <protection hidden="1"/>
    </xf>
    <xf numFmtId="164" fontId="6" fillId="0" borderId="0" xfId="44" applyNumberFormat="1" applyFont="1" applyFill="1" applyBorder="1" applyAlignment="1" applyProtection="1">
      <alignment/>
      <protection hidden="1"/>
    </xf>
    <xf numFmtId="4" fontId="6" fillId="0" borderId="0" xfId="44" applyNumberFormat="1" applyFont="1" applyFill="1" applyBorder="1" applyAlignment="1" applyProtection="1">
      <alignment/>
      <protection hidden="1"/>
    </xf>
    <xf numFmtId="3" fontId="45" fillId="0" borderId="0" xfId="0" applyNumberFormat="1" applyFont="1" applyFill="1" applyBorder="1" applyAlignment="1" applyProtection="1">
      <alignment/>
      <protection hidden="1"/>
    </xf>
    <xf numFmtId="3" fontId="46" fillId="0" borderId="0" xfId="0" applyNumberFormat="1" applyFont="1" applyAlignment="1" applyProtection="1">
      <alignment/>
      <protection hidden="1"/>
    </xf>
    <xf numFmtId="0" fontId="4" fillId="32" borderId="0" xfId="0" applyFont="1" applyFill="1" applyAlignment="1" applyProtection="1">
      <alignment horizontal="center" wrapText="1" readingOrder="1"/>
      <protection/>
    </xf>
    <xf numFmtId="0" fontId="4" fillId="32" borderId="0" xfId="0" applyFont="1" applyFill="1" applyAlignment="1" applyProtection="1">
      <alignment horizontal="center" readingOrder="1"/>
      <protection/>
    </xf>
    <xf numFmtId="0" fontId="4" fillId="0" borderId="0" xfId="0" applyFont="1" applyAlignment="1" applyProtection="1">
      <alignment horizontal="center" readingOrder="1"/>
      <protection hidden="1"/>
    </xf>
    <xf numFmtId="0" fontId="4" fillId="32" borderId="0" xfId="0" applyFont="1" applyFill="1" applyAlignment="1" applyProtection="1">
      <alignment horizontal="left" readingOrder="1"/>
      <protection locked="0"/>
    </xf>
    <xf numFmtId="0" fontId="4" fillId="0" borderId="0" xfId="0" applyFont="1" applyFill="1" applyAlignment="1" applyProtection="1">
      <alignment horizontal="center" wrapText="1" readingOrder="1"/>
      <protection/>
    </xf>
    <xf numFmtId="0" fontId="6" fillId="0" borderId="0" xfId="0" applyFont="1" applyFill="1" applyBorder="1" applyAlignment="1" applyProtection="1">
      <alignment/>
      <protection/>
    </xf>
    <xf numFmtId="164" fontId="6" fillId="0" borderId="0" xfId="0" applyNumberFormat="1" applyFont="1" applyFill="1" applyBorder="1" applyAlignment="1" applyProtection="1">
      <alignment/>
      <protection/>
    </xf>
    <xf numFmtId="164" fontId="0" fillId="0" borderId="0" xfId="0" applyNumberFormat="1" applyFill="1" applyBorder="1" applyAlignment="1" applyProtection="1">
      <alignment/>
      <protection/>
    </xf>
    <xf numFmtId="169" fontId="6" fillId="0" borderId="0" xfId="0" applyNumberFormat="1" applyFont="1" applyFill="1" applyBorder="1" applyAlignment="1" applyProtection="1">
      <alignment/>
      <protection/>
    </xf>
    <xf numFmtId="169" fontId="0" fillId="0" borderId="0" xfId="0" applyNumberFormat="1" applyFill="1" applyBorder="1" applyAlignment="1" applyProtection="1">
      <alignment/>
      <protection/>
    </xf>
    <xf numFmtId="0" fontId="3" fillId="0" borderId="0" xfId="0" applyFont="1" applyAlignment="1" applyProtection="1">
      <alignment horizontal="center"/>
      <protection hidden="1"/>
    </xf>
    <xf numFmtId="0" fontId="4" fillId="0" borderId="0" xfId="0" applyFont="1" applyAlignment="1" applyProtection="1">
      <alignment horizontal="center" wrapText="1" readingOrder="1"/>
      <protection hidden="1"/>
    </xf>
    <xf numFmtId="0" fontId="47" fillId="0" borderId="0" xfId="0" applyFont="1" applyBorder="1" applyAlignment="1" applyProtection="1">
      <alignment horizontal="center" wrapText="1"/>
      <protection/>
    </xf>
    <xf numFmtId="0" fontId="47" fillId="0" borderId="11" xfId="0" applyFont="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AA79"/>
  <sheetViews>
    <sheetView tabSelected="1" zoomScalePageLayoutView="0" workbookViewId="0" topLeftCell="A1">
      <selection activeCell="R17" sqref="R17"/>
    </sheetView>
  </sheetViews>
  <sheetFormatPr defaultColWidth="9.140625" defaultRowHeight="12.75"/>
  <cols>
    <col min="1" max="1" width="11.7109375" style="2" customWidth="1"/>
    <col min="2" max="2" width="4.7109375" style="2" customWidth="1"/>
    <col min="3" max="3" width="35.421875" style="2" customWidth="1"/>
    <col min="4" max="4" width="6.140625" style="2" customWidth="1"/>
    <col min="5" max="5" width="14.421875" style="2" customWidth="1"/>
    <col min="6" max="6" width="3.28125" style="2" customWidth="1"/>
    <col min="7" max="7" width="9.8515625" style="2" customWidth="1"/>
    <col min="8" max="8" width="6.140625" style="2" customWidth="1"/>
    <col min="9" max="9" width="14.00390625" style="2" customWidth="1"/>
    <col min="10" max="10" width="3.140625" style="2" customWidth="1"/>
    <col min="11" max="11" width="11.00390625" style="2" customWidth="1"/>
    <col min="12" max="12" width="6.00390625" style="2" customWidth="1"/>
    <col min="13" max="13" width="14.00390625" style="2" customWidth="1"/>
    <col min="14" max="14" width="19.57421875" style="2" customWidth="1"/>
    <col min="15" max="15" width="9.140625" style="2" customWidth="1"/>
    <col min="16" max="16" width="9.140625" style="2" hidden="1" customWidth="1"/>
    <col min="17" max="19" width="9.140625" style="2" customWidth="1"/>
    <col min="20" max="20" width="15.140625" style="2" hidden="1" customWidth="1"/>
    <col min="21" max="21" width="10.8515625" style="2" hidden="1" customWidth="1"/>
    <col min="22" max="22" width="11.140625" style="2" hidden="1" customWidth="1"/>
    <col min="23" max="23" width="9.7109375" style="2" hidden="1" customWidth="1"/>
    <col min="24" max="27" width="9.140625" style="2" hidden="1" customWidth="1"/>
    <col min="28" max="16384" width="9.140625" style="2" customWidth="1"/>
  </cols>
  <sheetData>
    <row r="1" spans="1:14" ht="18">
      <c r="A1" s="70" t="s">
        <v>81</v>
      </c>
      <c r="B1" s="70"/>
      <c r="C1" s="70"/>
      <c r="D1" s="70"/>
      <c r="E1" s="70"/>
      <c r="F1" s="70"/>
      <c r="G1" s="70"/>
      <c r="H1" s="70"/>
      <c r="I1" s="70"/>
      <c r="J1" s="70"/>
      <c r="K1" s="70"/>
      <c r="L1" s="70"/>
      <c r="M1" s="70"/>
      <c r="N1" s="70"/>
    </row>
    <row r="2" spans="1:14" ht="73.5" customHeight="1">
      <c r="A2" s="71" t="s">
        <v>96</v>
      </c>
      <c r="B2" s="71"/>
      <c r="C2" s="71"/>
      <c r="D2" s="71"/>
      <c r="E2" s="71"/>
      <c r="F2" s="71"/>
      <c r="G2" s="71"/>
      <c r="H2" s="71"/>
      <c r="I2" s="71"/>
      <c r="J2" s="71"/>
      <c r="K2" s="71"/>
      <c r="L2" s="71"/>
      <c r="M2" s="71"/>
      <c r="N2" s="71"/>
    </row>
    <row r="3" spans="1:14" ht="16.5" customHeight="1">
      <c r="A3" s="3"/>
      <c r="B3" s="3"/>
      <c r="C3" s="3"/>
      <c r="D3" s="3"/>
      <c r="E3" s="3"/>
      <c r="F3" s="3"/>
      <c r="G3" s="3"/>
      <c r="H3" s="3"/>
      <c r="I3" s="3"/>
      <c r="J3" s="3"/>
      <c r="K3" s="3"/>
      <c r="L3" s="3"/>
      <c r="M3" s="3"/>
      <c r="N3" s="3"/>
    </row>
    <row r="4" spans="1:14" ht="16.5" customHeight="1">
      <c r="A4" s="4" t="s">
        <v>31</v>
      </c>
      <c r="B4" s="4"/>
      <c r="C4" s="63"/>
      <c r="D4" s="61"/>
      <c r="E4" s="61"/>
      <c r="F4" s="40"/>
      <c r="G4" s="64"/>
      <c r="H4" s="4"/>
      <c r="I4" s="3"/>
      <c r="J4" s="3"/>
      <c r="K4" s="64"/>
      <c r="L4" s="4"/>
      <c r="M4" s="3" t="s">
        <v>60</v>
      </c>
      <c r="N4" s="14"/>
    </row>
    <row r="5" spans="1:14" ht="16.5" customHeight="1">
      <c r="A5" s="4" t="s">
        <v>63</v>
      </c>
      <c r="B5" s="4"/>
      <c r="C5" s="63"/>
      <c r="D5" s="60"/>
      <c r="E5" s="60"/>
      <c r="F5" s="40"/>
      <c r="G5" s="64"/>
      <c r="H5" s="4"/>
      <c r="I5" s="3"/>
      <c r="J5" s="3"/>
      <c r="K5" s="64"/>
      <c r="L5" s="4"/>
      <c r="M5" s="3" t="s">
        <v>64</v>
      </c>
      <c r="N5" s="17"/>
    </row>
    <row r="6" spans="1:14" ht="16.5" customHeight="1">
      <c r="A6" s="4" t="s">
        <v>65</v>
      </c>
      <c r="B6" s="62"/>
      <c r="C6" s="63"/>
      <c r="D6" s="60"/>
      <c r="E6" s="60"/>
      <c r="F6" s="40"/>
      <c r="G6" s="64"/>
      <c r="H6" s="4"/>
      <c r="I6" s="3"/>
      <c r="J6" s="3"/>
      <c r="K6" s="64"/>
      <c r="L6" s="4"/>
      <c r="M6" s="3" t="s">
        <v>66</v>
      </c>
      <c r="N6" s="16"/>
    </row>
    <row r="7" spans="1:14" ht="14.25">
      <c r="A7" s="40"/>
      <c r="B7" s="40"/>
      <c r="C7" s="40"/>
      <c r="D7" s="40"/>
      <c r="E7" s="40"/>
      <c r="F7" s="40"/>
      <c r="G7" s="40"/>
      <c r="H7" s="40"/>
      <c r="I7" s="40"/>
      <c r="J7" s="40"/>
      <c r="K7" s="40"/>
      <c r="L7" s="40"/>
      <c r="M7" s="40"/>
      <c r="N7" s="40"/>
    </row>
    <row r="8" spans="1:14" ht="15">
      <c r="A8" s="42" t="s">
        <v>0</v>
      </c>
      <c r="B8" s="42"/>
      <c r="C8" s="40"/>
      <c r="D8" s="43" t="s">
        <v>24</v>
      </c>
      <c r="E8" s="44" t="s">
        <v>2</v>
      </c>
      <c r="F8" s="44"/>
      <c r="G8" s="40"/>
      <c r="H8" s="43" t="s">
        <v>24</v>
      </c>
      <c r="I8" s="44" t="s">
        <v>2</v>
      </c>
      <c r="J8" s="44"/>
      <c r="K8" s="40"/>
      <c r="L8" s="43" t="s">
        <v>24</v>
      </c>
      <c r="M8" s="44" t="s">
        <v>2</v>
      </c>
      <c r="N8" s="44" t="s">
        <v>3</v>
      </c>
    </row>
    <row r="9" spans="1:17" ht="15">
      <c r="A9" s="42" t="s">
        <v>6</v>
      </c>
      <c r="B9" s="42"/>
      <c r="C9" s="40"/>
      <c r="D9" s="45"/>
      <c r="E9" s="53"/>
      <c r="F9" s="53"/>
      <c r="G9" s="40"/>
      <c r="H9" s="45"/>
      <c r="I9" s="53"/>
      <c r="J9" s="53"/>
      <c r="K9" s="40"/>
      <c r="L9" s="45"/>
      <c r="M9" s="53"/>
      <c r="N9" s="54"/>
      <c r="Q9" s="2" t="s">
        <v>25</v>
      </c>
    </row>
    <row r="10" spans="1:27" ht="14.25">
      <c r="A10" s="40"/>
      <c r="B10" s="40"/>
      <c r="C10" s="40" t="s">
        <v>7</v>
      </c>
      <c r="D10" s="46"/>
      <c r="E10" s="54">
        <v>50</v>
      </c>
      <c r="F10" s="54"/>
      <c r="G10" s="40" t="s">
        <v>8</v>
      </c>
      <c r="H10" s="46"/>
      <c r="I10" s="54">
        <v>25</v>
      </c>
      <c r="J10" s="54"/>
      <c r="K10" s="40" t="s">
        <v>80</v>
      </c>
      <c r="L10" s="46"/>
      <c r="M10" s="54">
        <v>75</v>
      </c>
      <c r="N10" s="54">
        <f>SUM(D10*E10)+(H10*I10)+(L10*M10)</f>
        <v>0</v>
      </c>
      <c r="T10" s="5" t="s">
        <v>33</v>
      </c>
      <c r="U10" s="5" t="s">
        <v>34</v>
      </c>
      <c r="V10" s="5" t="s">
        <v>35</v>
      </c>
      <c r="W10" s="5" t="s">
        <v>36</v>
      </c>
      <c r="X10" s="5" t="s">
        <v>37</v>
      </c>
      <c r="Y10" s="5" t="s">
        <v>38</v>
      </c>
      <c r="Z10" s="5" t="s">
        <v>39</v>
      </c>
      <c r="AA10" s="5" t="s">
        <v>40</v>
      </c>
    </row>
    <row r="11" spans="1:27" ht="15">
      <c r="A11" s="42" t="s">
        <v>12</v>
      </c>
      <c r="B11" s="42"/>
      <c r="C11" s="40"/>
      <c r="D11" s="48"/>
      <c r="E11" s="54"/>
      <c r="F11" s="54"/>
      <c r="G11" s="40"/>
      <c r="H11" s="48"/>
      <c r="I11" s="54"/>
      <c r="J11" s="54"/>
      <c r="K11" s="40"/>
      <c r="L11" s="48"/>
      <c r="M11" s="54"/>
      <c r="N11" s="54"/>
      <c r="T11" s="1" t="s">
        <v>83</v>
      </c>
      <c r="U11" s="9">
        <v>0</v>
      </c>
      <c r="V11" s="9">
        <v>0</v>
      </c>
      <c r="W11" s="9">
        <v>0</v>
      </c>
      <c r="X11" s="9">
        <v>0</v>
      </c>
      <c r="Y11" s="9"/>
      <c r="Z11" s="9"/>
      <c r="AA11" s="9"/>
    </row>
    <row r="12" spans="1:27" ht="14.25">
      <c r="A12" s="40"/>
      <c r="B12" s="40"/>
      <c r="C12" s="40" t="s">
        <v>7</v>
      </c>
      <c r="D12" s="46"/>
      <c r="E12" s="54">
        <v>75</v>
      </c>
      <c r="F12" s="54"/>
      <c r="G12" s="40" t="s">
        <v>8</v>
      </c>
      <c r="H12" s="46"/>
      <c r="I12" s="54">
        <v>37.5</v>
      </c>
      <c r="J12" s="54"/>
      <c r="K12" s="40" t="s">
        <v>80</v>
      </c>
      <c r="L12" s="46"/>
      <c r="M12" s="54">
        <v>112.5</v>
      </c>
      <c r="N12" s="54">
        <f aca="true" t="shared" si="0" ref="N12:N38">SUM(D12*E12)+(H12*I12)+(L12*M12)</f>
        <v>0</v>
      </c>
      <c r="T12" s="1" t="s">
        <v>43</v>
      </c>
      <c r="U12" s="9">
        <v>4.5</v>
      </c>
      <c r="V12" s="9">
        <v>7.5</v>
      </c>
      <c r="W12" s="9">
        <v>1</v>
      </c>
      <c r="X12" s="9">
        <v>0</v>
      </c>
      <c r="Y12" s="9"/>
      <c r="Z12" s="9"/>
      <c r="AA12" s="9"/>
    </row>
    <row r="13" spans="1:27" ht="15">
      <c r="A13" s="42" t="s">
        <v>11</v>
      </c>
      <c r="B13" s="42"/>
      <c r="C13" s="40"/>
      <c r="D13" s="48"/>
      <c r="E13" s="54"/>
      <c r="F13" s="54"/>
      <c r="G13" s="40"/>
      <c r="H13" s="48"/>
      <c r="I13" s="54"/>
      <c r="J13" s="54"/>
      <c r="K13" s="40"/>
      <c r="L13" s="48"/>
      <c r="M13" s="54"/>
      <c r="N13" s="54"/>
      <c r="T13" s="1" t="s">
        <v>44</v>
      </c>
      <c r="U13" s="9">
        <v>1.5</v>
      </c>
      <c r="V13" s="9">
        <v>2.25</v>
      </c>
      <c r="W13" s="9">
        <v>0.75</v>
      </c>
      <c r="X13" s="9">
        <v>0</v>
      </c>
      <c r="Y13" s="9"/>
      <c r="Z13" s="9">
        <v>30</v>
      </c>
      <c r="AA13" s="9">
        <v>30</v>
      </c>
    </row>
    <row r="14" spans="1:27" ht="14.25">
      <c r="A14" s="40"/>
      <c r="B14" s="40"/>
      <c r="C14" s="40" t="s">
        <v>7</v>
      </c>
      <c r="D14" s="46"/>
      <c r="E14" s="54">
        <v>25</v>
      </c>
      <c r="F14" s="54"/>
      <c r="G14" s="40" t="s">
        <v>8</v>
      </c>
      <c r="H14" s="46"/>
      <c r="I14" s="54">
        <v>12.5</v>
      </c>
      <c r="J14" s="54"/>
      <c r="K14" s="40" t="s">
        <v>80</v>
      </c>
      <c r="L14" s="46"/>
      <c r="M14" s="54">
        <v>37.5</v>
      </c>
      <c r="N14" s="54">
        <f t="shared" si="0"/>
        <v>0</v>
      </c>
      <c r="T14" s="1" t="s">
        <v>95</v>
      </c>
      <c r="U14" s="9">
        <v>0</v>
      </c>
      <c r="V14" s="9">
        <v>0</v>
      </c>
      <c r="W14" s="9">
        <v>0</v>
      </c>
      <c r="X14" s="9">
        <v>0</v>
      </c>
      <c r="Y14" s="9"/>
      <c r="Z14" s="9"/>
      <c r="AA14" s="9"/>
    </row>
    <row r="15" spans="1:27" ht="15">
      <c r="A15" s="42" t="s">
        <v>10</v>
      </c>
      <c r="B15" s="42"/>
      <c r="C15" s="40"/>
      <c r="D15" s="48"/>
      <c r="E15" s="54"/>
      <c r="F15" s="54"/>
      <c r="G15" s="40"/>
      <c r="H15" s="48"/>
      <c r="I15" s="54"/>
      <c r="J15" s="54"/>
      <c r="K15" s="40"/>
      <c r="L15" s="48"/>
      <c r="M15" s="54"/>
      <c r="N15" s="54"/>
      <c r="T15" s="1" t="s">
        <v>45</v>
      </c>
      <c r="U15" s="9">
        <v>4</v>
      </c>
      <c r="V15" s="9">
        <v>6</v>
      </c>
      <c r="W15" s="9">
        <v>0</v>
      </c>
      <c r="X15" s="9">
        <v>0</v>
      </c>
      <c r="Y15" s="9"/>
      <c r="Z15" s="9"/>
      <c r="AA15" s="9"/>
    </row>
    <row r="16" spans="1:27" ht="14.25">
      <c r="A16" s="40"/>
      <c r="B16" s="40"/>
      <c r="C16" s="40" t="s">
        <v>7</v>
      </c>
      <c r="D16" s="46"/>
      <c r="E16" s="54">
        <v>10</v>
      </c>
      <c r="F16" s="54"/>
      <c r="G16" s="40" t="s">
        <v>8</v>
      </c>
      <c r="H16" s="46"/>
      <c r="I16" s="54">
        <v>5</v>
      </c>
      <c r="J16" s="54"/>
      <c r="K16" s="40" t="s">
        <v>80</v>
      </c>
      <c r="L16" s="46"/>
      <c r="M16" s="54">
        <v>15</v>
      </c>
      <c r="N16" s="54">
        <f t="shared" si="0"/>
        <v>0</v>
      </c>
      <c r="T16" s="1" t="s">
        <v>84</v>
      </c>
      <c r="U16" s="9">
        <v>0</v>
      </c>
      <c r="V16" s="9">
        <v>0</v>
      </c>
      <c r="W16" s="9">
        <v>0</v>
      </c>
      <c r="X16" s="9">
        <v>0</v>
      </c>
      <c r="Y16" s="9"/>
      <c r="Z16" s="9"/>
      <c r="AA16" s="9"/>
    </row>
    <row r="17" spans="1:27" ht="14.25">
      <c r="A17" s="40"/>
      <c r="B17" s="40"/>
      <c r="C17" s="40"/>
      <c r="D17" s="48"/>
      <c r="E17" s="54"/>
      <c r="F17" s="54"/>
      <c r="G17" s="40"/>
      <c r="H17" s="45"/>
      <c r="I17" s="54"/>
      <c r="J17" s="54"/>
      <c r="K17" s="40"/>
      <c r="L17" s="45"/>
      <c r="M17" s="54"/>
      <c r="N17" s="54"/>
      <c r="T17" s="1" t="s">
        <v>85</v>
      </c>
      <c r="U17" s="9">
        <v>0</v>
      </c>
      <c r="V17" s="9">
        <v>0</v>
      </c>
      <c r="W17" s="9">
        <v>0</v>
      </c>
      <c r="X17" s="9">
        <v>0</v>
      </c>
      <c r="Y17" s="9"/>
      <c r="Z17" s="9"/>
      <c r="AA17" s="9"/>
    </row>
    <row r="18" spans="1:27" ht="15">
      <c r="A18" s="42" t="s">
        <v>1</v>
      </c>
      <c r="B18" s="42"/>
      <c r="C18" s="40"/>
      <c r="D18" s="48"/>
      <c r="E18" s="55"/>
      <c r="F18" s="55"/>
      <c r="G18" s="40"/>
      <c r="H18" s="45"/>
      <c r="I18" s="55"/>
      <c r="J18" s="55"/>
      <c r="K18" s="40"/>
      <c r="L18" s="45"/>
      <c r="M18" s="55"/>
      <c r="N18" s="54"/>
      <c r="T18" s="1" t="s">
        <v>46</v>
      </c>
      <c r="U18" s="9">
        <v>5</v>
      </c>
      <c r="V18" s="9">
        <v>7.5</v>
      </c>
      <c r="W18" s="9">
        <v>2.5</v>
      </c>
      <c r="X18" s="9">
        <v>2.5</v>
      </c>
      <c r="Y18" s="9">
        <v>2.5</v>
      </c>
      <c r="Z18" s="9"/>
      <c r="AA18" s="9"/>
    </row>
    <row r="19" spans="1:27" ht="14.25">
      <c r="A19" s="40"/>
      <c r="B19" s="40"/>
      <c r="C19" s="40" t="s">
        <v>67</v>
      </c>
      <c r="D19" s="46"/>
      <c r="E19" s="54">
        <v>50</v>
      </c>
      <c r="F19" s="54"/>
      <c r="G19" s="41"/>
      <c r="H19" s="65"/>
      <c r="I19" s="56"/>
      <c r="J19" s="56"/>
      <c r="K19" s="41"/>
      <c r="L19" s="65"/>
      <c r="M19" s="56"/>
      <c r="N19" s="54">
        <f t="shared" si="0"/>
        <v>0</v>
      </c>
      <c r="T19" s="1" t="s">
        <v>47</v>
      </c>
      <c r="U19" s="9">
        <v>10</v>
      </c>
      <c r="V19" s="9">
        <v>15</v>
      </c>
      <c r="W19" s="9">
        <v>8</v>
      </c>
      <c r="X19" s="9">
        <v>2.5</v>
      </c>
      <c r="Y19" s="9">
        <v>6</v>
      </c>
      <c r="Z19" s="9">
        <v>100</v>
      </c>
      <c r="AA19" s="9">
        <v>150</v>
      </c>
    </row>
    <row r="20" spans="1:27" ht="14.25">
      <c r="A20" s="40"/>
      <c r="B20" s="40"/>
      <c r="C20" s="40" t="s">
        <v>68</v>
      </c>
      <c r="D20" s="46"/>
      <c r="E20" s="54">
        <v>75</v>
      </c>
      <c r="F20" s="54"/>
      <c r="G20" s="41"/>
      <c r="H20" s="65"/>
      <c r="I20" s="56"/>
      <c r="J20" s="56"/>
      <c r="K20" s="41"/>
      <c r="L20" s="65"/>
      <c r="M20" s="56"/>
      <c r="N20" s="54">
        <f t="shared" si="0"/>
        <v>0</v>
      </c>
      <c r="T20" s="1" t="s">
        <v>48</v>
      </c>
      <c r="U20" s="9">
        <v>10</v>
      </c>
      <c r="V20" s="9">
        <v>14</v>
      </c>
      <c r="W20" s="9">
        <v>5</v>
      </c>
      <c r="X20" s="9">
        <v>5</v>
      </c>
      <c r="Y20" s="9"/>
      <c r="Z20" s="9">
        <v>125</v>
      </c>
      <c r="AA20" s="9">
        <v>200</v>
      </c>
    </row>
    <row r="21" spans="1:27" ht="14.25">
      <c r="A21" s="40"/>
      <c r="B21" s="40"/>
      <c r="C21" s="40" t="s">
        <v>69</v>
      </c>
      <c r="D21" s="46"/>
      <c r="E21" s="54">
        <v>25</v>
      </c>
      <c r="F21" s="54"/>
      <c r="G21" s="41"/>
      <c r="H21" s="65"/>
      <c r="I21" s="56"/>
      <c r="J21" s="56"/>
      <c r="K21" s="41"/>
      <c r="L21" s="65"/>
      <c r="M21" s="56"/>
      <c r="N21" s="54">
        <f t="shared" si="0"/>
        <v>0</v>
      </c>
      <c r="T21" s="1" t="s">
        <v>49</v>
      </c>
      <c r="U21" s="9">
        <v>5</v>
      </c>
      <c r="V21" s="9">
        <v>7.5</v>
      </c>
      <c r="W21" s="9">
        <v>2.5</v>
      </c>
      <c r="X21" s="9">
        <v>1</v>
      </c>
      <c r="Y21" s="9"/>
      <c r="Z21" s="9">
        <v>100</v>
      </c>
      <c r="AA21" s="9">
        <v>150</v>
      </c>
    </row>
    <row r="22" spans="1:27" ht="14.25">
      <c r="A22" s="40"/>
      <c r="B22" s="40"/>
      <c r="C22" s="40" t="s">
        <v>29</v>
      </c>
      <c r="D22" s="46"/>
      <c r="E22" s="54">
        <v>10</v>
      </c>
      <c r="F22" s="54"/>
      <c r="G22" s="41"/>
      <c r="H22" s="65"/>
      <c r="I22" s="56"/>
      <c r="J22" s="56"/>
      <c r="K22" s="41"/>
      <c r="L22" s="65"/>
      <c r="M22" s="56"/>
      <c r="N22" s="54">
        <f t="shared" si="0"/>
        <v>0</v>
      </c>
      <c r="T22" s="1" t="s">
        <v>86</v>
      </c>
      <c r="U22" s="9">
        <v>0</v>
      </c>
      <c r="V22" s="9">
        <v>0</v>
      </c>
      <c r="W22" s="9">
        <v>0</v>
      </c>
      <c r="X22" s="9">
        <v>0</v>
      </c>
      <c r="Y22" s="9"/>
      <c r="Z22" s="9"/>
      <c r="AA22" s="9"/>
    </row>
    <row r="23" spans="1:27" ht="14.25">
      <c r="A23" s="40"/>
      <c r="B23" s="40"/>
      <c r="C23" s="40"/>
      <c r="D23" s="48"/>
      <c r="E23" s="53"/>
      <c r="F23" s="53"/>
      <c r="G23" s="41"/>
      <c r="H23" s="41"/>
      <c r="I23" s="57"/>
      <c r="J23" s="57"/>
      <c r="K23" s="41"/>
      <c r="L23" s="41"/>
      <c r="M23" s="57"/>
      <c r="N23" s="54"/>
      <c r="T23" s="1" t="s">
        <v>87</v>
      </c>
      <c r="U23" s="9">
        <v>0</v>
      </c>
      <c r="V23" s="9">
        <v>0</v>
      </c>
      <c r="W23" s="9">
        <v>0</v>
      </c>
      <c r="X23" s="9">
        <v>0</v>
      </c>
      <c r="Y23" s="9"/>
      <c r="Z23" s="9"/>
      <c r="AA23" s="9"/>
    </row>
    <row r="24" spans="1:27" ht="15">
      <c r="A24" s="42" t="s">
        <v>4</v>
      </c>
      <c r="B24" s="42"/>
      <c r="C24" s="40"/>
      <c r="D24" s="48"/>
      <c r="E24" s="53"/>
      <c r="F24" s="53"/>
      <c r="G24" s="41"/>
      <c r="H24" s="41"/>
      <c r="I24" s="57"/>
      <c r="J24" s="57"/>
      <c r="K24" s="41"/>
      <c r="L24" s="41"/>
      <c r="M24" s="57"/>
      <c r="N24" s="54"/>
      <c r="T24" s="1" t="s">
        <v>50</v>
      </c>
      <c r="U24" s="9">
        <v>12.5</v>
      </c>
      <c r="V24" s="9">
        <v>15</v>
      </c>
      <c r="W24" s="9">
        <v>10</v>
      </c>
      <c r="X24" s="9">
        <v>6.8</v>
      </c>
      <c r="Y24" s="9"/>
      <c r="Z24" s="9">
        <v>250</v>
      </c>
      <c r="AA24" s="9">
        <v>300</v>
      </c>
    </row>
    <row r="25" spans="1:27" ht="14.25">
      <c r="A25" s="40"/>
      <c r="B25" s="40"/>
      <c r="C25" s="40" t="s">
        <v>70</v>
      </c>
      <c r="D25" s="46"/>
      <c r="E25" s="54">
        <v>1000</v>
      </c>
      <c r="F25" s="54"/>
      <c r="G25" s="41"/>
      <c r="H25" s="65"/>
      <c r="I25" s="56"/>
      <c r="J25" s="56"/>
      <c r="K25" s="41"/>
      <c r="L25" s="65"/>
      <c r="M25" s="56"/>
      <c r="N25" s="54">
        <f t="shared" si="0"/>
        <v>0</v>
      </c>
      <c r="T25" s="1" t="s">
        <v>51</v>
      </c>
      <c r="U25" s="9">
        <v>15</v>
      </c>
      <c r="V25" s="9">
        <v>20</v>
      </c>
      <c r="W25" s="9">
        <v>15</v>
      </c>
      <c r="X25" s="9">
        <v>15</v>
      </c>
      <c r="Y25" s="9"/>
      <c r="Z25" s="9"/>
      <c r="AA25" s="9"/>
    </row>
    <row r="26" spans="1:27" ht="14.25">
      <c r="A26" s="40"/>
      <c r="B26" s="40"/>
      <c r="C26" s="40" t="s">
        <v>71</v>
      </c>
      <c r="D26" s="46"/>
      <c r="E26" s="54">
        <v>1500</v>
      </c>
      <c r="F26" s="54"/>
      <c r="G26" s="41"/>
      <c r="H26" s="65"/>
      <c r="I26" s="56"/>
      <c r="J26" s="56"/>
      <c r="K26" s="41"/>
      <c r="L26" s="65"/>
      <c r="M26" s="56"/>
      <c r="N26" s="54">
        <f t="shared" si="0"/>
        <v>0</v>
      </c>
      <c r="T26" s="1" t="s">
        <v>88</v>
      </c>
      <c r="U26" s="9">
        <v>0</v>
      </c>
      <c r="V26" s="9">
        <v>0</v>
      </c>
      <c r="W26" s="9">
        <v>0</v>
      </c>
      <c r="X26" s="9">
        <v>0</v>
      </c>
      <c r="Y26" s="9"/>
      <c r="Z26" s="9"/>
      <c r="AA26" s="9"/>
    </row>
    <row r="27" spans="1:27" ht="14.25">
      <c r="A27" s="40"/>
      <c r="B27" s="40"/>
      <c r="C27" s="40" t="s">
        <v>72</v>
      </c>
      <c r="D27" s="46"/>
      <c r="E27" s="54">
        <v>2000</v>
      </c>
      <c r="F27" s="54"/>
      <c r="G27" s="41"/>
      <c r="H27" s="65"/>
      <c r="I27" s="56"/>
      <c r="J27" s="56"/>
      <c r="K27" s="41"/>
      <c r="L27" s="65"/>
      <c r="M27" s="56"/>
      <c r="N27" s="54">
        <f t="shared" si="0"/>
        <v>0</v>
      </c>
      <c r="T27" s="1" t="s">
        <v>52</v>
      </c>
      <c r="U27" s="9">
        <v>2</v>
      </c>
      <c r="V27" s="9">
        <v>4</v>
      </c>
      <c r="W27" s="9">
        <v>1</v>
      </c>
      <c r="X27" s="9">
        <v>1</v>
      </c>
      <c r="Y27" s="9"/>
      <c r="Z27" s="9"/>
      <c r="AA27" s="9"/>
    </row>
    <row r="28" spans="1:27" ht="14.25">
      <c r="A28" s="40"/>
      <c r="B28" s="40"/>
      <c r="C28" s="40" t="s">
        <v>73</v>
      </c>
      <c r="D28" s="46"/>
      <c r="E28" s="54">
        <v>2500</v>
      </c>
      <c r="F28" s="54"/>
      <c r="G28" s="41"/>
      <c r="H28" s="65"/>
      <c r="I28" s="56"/>
      <c r="J28" s="56"/>
      <c r="K28" s="41"/>
      <c r="L28" s="65"/>
      <c r="M28" s="56"/>
      <c r="N28" s="54">
        <f t="shared" si="0"/>
        <v>0</v>
      </c>
      <c r="T28" s="1" t="s">
        <v>89</v>
      </c>
      <c r="U28" s="9">
        <v>0</v>
      </c>
      <c r="V28" s="9">
        <v>0</v>
      </c>
      <c r="W28" s="9">
        <v>0</v>
      </c>
      <c r="X28" s="9">
        <v>0</v>
      </c>
      <c r="Y28" s="9"/>
      <c r="Z28" s="9"/>
      <c r="AA28" s="9"/>
    </row>
    <row r="29" spans="1:27" ht="14.25">
      <c r="A29" s="40"/>
      <c r="B29" s="40"/>
      <c r="C29" s="40"/>
      <c r="D29" s="41"/>
      <c r="E29" s="54"/>
      <c r="F29" s="54"/>
      <c r="G29" s="41"/>
      <c r="H29" s="41"/>
      <c r="I29" s="56"/>
      <c r="J29" s="56"/>
      <c r="K29" s="41"/>
      <c r="L29" s="41"/>
      <c r="M29" s="56"/>
      <c r="N29" s="54"/>
      <c r="T29" s="1" t="s">
        <v>90</v>
      </c>
      <c r="U29" s="9">
        <v>0</v>
      </c>
      <c r="V29" s="9">
        <v>0</v>
      </c>
      <c r="W29" s="9">
        <v>0</v>
      </c>
      <c r="X29" s="9">
        <v>0</v>
      </c>
      <c r="Y29" s="9"/>
      <c r="Z29" s="9"/>
      <c r="AA29" s="9"/>
    </row>
    <row r="30" spans="1:27" ht="15">
      <c r="A30" s="42" t="s">
        <v>97</v>
      </c>
      <c r="B30" s="42"/>
      <c r="C30" s="40"/>
      <c r="D30" s="41"/>
      <c r="E30" s="54"/>
      <c r="F30" s="54"/>
      <c r="G30" s="40"/>
      <c r="H30" s="41"/>
      <c r="I30" s="54"/>
      <c r="J30" s="54"/>
      <c r="K30" s="40"/>
      <c r="L30" s="41"/>
      <c r="M30" s="54"/>
      <c r="N30" s="54"/>
      <c r="T30" s="1" t="s">
        <v>53</v>
      </c>
      <c r="U30" s="9">
        <v>7</v>
      </c>
      <c r="V30" s="9">
        <v>8</v>
      </c>
      <c r="W30" s="9">
        <v>0</v>
      </c>
      <c r="X30" s="9">
        <v>0</v>
      </c>
      <c r="Y30" s="9"/>
      <c r="Z30" s="9">
        <v>125</v>
      </c>
      <c r="AA30" s="9">
        <v>150</v>
      </c>
    </row>
    <row r="31" spans="1:27" ht="14.25">
      <c r="A31" s="40"/>
      <c r="B31" s="40"/>
      <c r="C31" s="40" t="s">
        <v>78</v>
      </c>
      <c r="D31" s="46"/>
      <c r="E31" s="54">
        <v>25</v>
      </c>
      <c r="F31" s="54"/>
      <c r="G31" s="41"/>
      <c r="H31" s="65"/>
      <c r="I31" s="56"/>
      <c r="J31" s="56"/>
      <c r="K31" s="41"/>
      <c r="L31" s="65"/>
      <c r="M31" s="56"/>
      <c r="N31" s="54">
        <f t="shared" si="0"/>
        <v>0</v>
      </c>
      <c r="T31" s="1" t="s">
        <v>91</v>
      </c>
      <c r="U31" s="9">
        <v>0</v>
      </c>
      <c r="V31" s="9">
        <v>0</v>
      </c>
      <c r="W31" s="9">
        <v>0</v>
      </c>
      <c r="X31" s="9">
        <v>0</v>
      </c>
      <c r="Y31" s="9"/>
      <c r="Z31" s="9"/>
      <c r="AA31" s="9"/>
    </row>
    <row r="32" spans="1:27" ht="14.25">
      <c r="A32" s="40"/>
      <c r="B32" s="40"/>
      <c r="C32" s="40" t="s">
        <v>79</v>
      </c>
      <c r="D32" s="46"/>
      <c r="E32" s="54">
        <v>25</v>
      </c>
      <c r="F32" s="54"/>
      <c r="G32" s="41"/>
      <c r="H32" s="65"/>
      <c r="I32" s="56"/>
      <c r="J32" s="56"/>
      <c r="K32" s="41"/>
      <c r="L32" s="65"/>
      <c r="M32" s="56"/>
      <c r="N32" s="54">
        <f t="shared" si="0"/>
        <v>0</v>
      </c>
      <c r="T32" s="1" t="s">
        <v>54</v>
      </c>
      <c r="U32" s="9">
        <v>5</v>
      </c>
      <c r="V32" s="9">
        <v>5</v>
      </c>
      <c r="W32" s="9">
        <v>5</v>
      </c>
      <c r="X32" s="9">
        <v>5</v>
      </c>
      <c r="Y32" s="9"/>
      <c r="Z32" s="9">
        <v>50</v>
      </c>
      <c r="AA32" s="9">
        <v>50</v>
      </c>
    </row>
    <row r="33" spans="1:27" ht="14.25">
      <c r="A33" s="40"/>
      <c r="B33" s="40"/>
      <c r="C33" s="40"/>
      <c r="D33" s="48"/>
      <c r="E33" s="54"/>
      <c r="F33" s="54"/>
      <c r="G33" s="41"/>
      <c r="H33" s="41"/>
      <c r="I33" s="56"/>
      <c r="J33" s="56"/>
      <c r="K33" s="41"/>
      <c r="L33" s="41"/>
      <c r="M33" s="56"/>
      <c r="N33" s="54"/>
      <c r="T33" s="1" t="s">
        <v>55</v>
      </c>
      <c r="U33" s="9">
        <v>5</v>
      </c>
      <c r="V33" s="9">
        <v>10</v>
      </c>
      <c r="W33" s="9">
        <v>0</v>
      </c>
      <c r="X33" s="9">
        <v>0</v>
      </c>
      <c r="Y33" s="9"/>
      <c r="Z33" s="9"/>
      <c r="AA33" s="9"/>
    </row>
    <row r="34" spans="1:27" ht="15">
      <c r="A34" s="42" t="s">
        <v>5</v>
      </c>
      <c r="B34" s="42"/>
      <c r="C34" s="40"/>
      <c r="D34" s="48"/>
      <c r="E34" s="54"/>
      <c r="F34" s="54"/>
      <c r="G34" s="41"/>
      <c r="H34" s="41"/>
      <c r="I34" s="56"/>
      <c r="J34" s="56"/>
      <c r="K34" s="41"/>
      <c r="L34" s="41"/>
      <c r="M34" s="56"/>
      <c r="N34" s="54"/>
      <c r="T34" s="1" t="s">
        <v>56</v>
      </c>
      <c r="U34" s="9">
        <v>10</v>
      </c>
      <c r="V34" s="9">
        <v>15</v>
      </c>
      <c r="W34" s="9">
        <v>4</v>
      </c>
      <c r="X34" s="9">
        <v>0</v>
      </c>
      <c r="Y34" s="9"/>
      <c r="Z34" s="9">
        <v>75</v>
      </c>
      <c r="AA34" s="9">
        <v>150</v>
      </c>
    </row>
    <row r="35" spans="1:27" ht="14.25">
      <c r="A35" s="40"/>
      <c r="B35" s="40"/>
      <c r="C35" s="40" t="s">
        <v>74</v>
      </c>
      <c r="D35" s="46"/>
      <c r="E35" s="54">
        <v>0</v>
      </c>
      <c r="F35" s="54"/>
      <c r="G35" s="41"/>
      <c r="H35" s="65"/>
      <c r="I35" s="56"/>
      <c r="J35" s="56"/>
      <c r="K35" s="41"/>
      <c r="L35" s="65"/>
      <c r="M35" s="56"/>
      <c r="N35" s="54">
        <f t="shared" si="0"/>
        <v>0</v>
      </c>
      <c r="T35" s="1" t="s">
        <v>92</v>
      </c>
      <c r="U35" s="9">
        <v>0</v>
      </c>
      <c r="V35" s="9">
        <v>0</v>
      </c>
      <c r="W35" s="9">
        <v>0</v>
      </c>
      <c r="X35" s="9">
        <v>0</v>
      </c>
      <c r="Y35" s="9"/>
      <c r="Z35" s="9"/>
      <c r="AA35" s="9"/>
    </row>
    <row r="36" spans="1:27" ht="14.25">
      <c r="A36" s="40"/>
      <c r="B36" s="40"/>
      <c r="C36" s="40" t="s">
        <v>75</v>
      </c>
      <c r="D36" s="46"/>
      <c r="E36" s="54">
        <v>0</v>
      </c>
      <c r="F36" s="54"/>
      <c r="G36" s="41"/>
      <c r="H36" s="65"/>
      <c r="I36" s="56"/>
      <c r="J36" s="56"/>
      <c r="K36" s="41"/>
      <c r="L36" s="65"/>
      <c r="M36" s="56"/>
      <c r="N36" s="54">
        <f t="shared" si="0"/>
        <v>0</v>
      </c>
      <c r="T36" s="1" t="s">
        <v>57</v>
      </c>
      <c r="U36" s="9">
        <v>7</v>
      </c>
      <c r="V36" s="9">
        <v>8</v>
      </c>
      <c r="W36" s="9">
        <v>2</v>
      </c>
      <c r="X36" s="9">
        <v>0</v>
      </c>
      <c r="Y36" s="9"/>
      <c r="Z36" s="9"/>
      <c r="AA36" s="9"/>
    </row>
    <row r="37" spans="1:27" ht="14.25">
      <c r="A37" s="40"/>
      <c r="B37" s="40"/>
      <c r="C37" s="40" t="s">
        <v>76</v>
      </c>
      <c r="D37" s="46"/>
      <c r="E37" s="54">
        <v>0</v>
      </c>
      <c r="F37" s="54"/>
      <c r="G37" s="41"/>
      <c r="H37" s="65"/>
      <c r="I37" s="56"/>
      <c r="J37" s="56"/>
      <c r="K37" s="41"/>
      <c r="L37" s="65"/>
      <c r="M37" s="56"/>
      <c r="N37" s="54">
        <f t="shared" si="0"/>
        <v>0</v>
      </c>
      <c r="T37" s="1" t="s">
        <v>93</v>
      </c>
      <c r="U37" s="9">
        <v>0</v>
      </c>
      <c r="V37" s="9">
        <v>0</v>
      </c>
      <c r="W37" s="9">
        <v>0</v>
      </c>
      <c r="X37" s="9">
        <v>0</v>
      </c>
      <c r="Y37" s="9"/>
      <c r="Z37" s="9"/>
      <c r="AA37" s="9"/>
    </row>
    <row r="38" spans="1:24" ht="14.25">
      <c r="A38" s="40"/>
      <c r="B38" s="40"/>
      <c r="C38" s="40" t="s">
        <v>77</v>
      </c>
      <c r="D38" s="46"/>
      <c r="E38" s="54">
        <v>0</v>
      </c>
      <c r="F38" s="54"/>
      <c r="G38" s="41"/>
      <c r="H38" s="65"/>
      <c r="I38" s="56"/>
      <c r="J38" s="56"/>
      <c r="K38" s="41"/>
      <c r="L38" s="65"/>
      <c r="M38" s="56"/>
      <c r="N38" s="54">
        <f t="shared" si="0"/>
        <v>0</v>
      </c>
      <c r="T38" s="1" t="s">
        <v>58</v>
      </c>
      <c r="U38" s="9">
        <v>3</v>
      </c>
      <c r="V38" s="9">
        <v>6</v>
      </c>
      <c r="W38" s="9">
        <v>0</v>
      </c>
      <c r="X38" s="9">
        <v>0</v>
      </c>
    </row>
    <row r="39" spans="4:24" ht="12.75">
      <c r="D39" s="10"/>
      <c r="E39" s="7"/>
      <c r="F39" s="7"/>
      <c r="H39" s="10"/>
      <c r="I39" s="7"/>
      <c r="J39" s="7"/>
      <c r="L39" s="10"/>
      <c r="M39" s="7"/>
      <c r="N39" s="8"/>
      <c r="T39" s="1" t="s">
        <v>59</v>
      </c>
      <c r="U39" s="9">
        <v>5</v>
      </c>
      <c r="V39" s="9">
        <v>7.5</v>
      </c>
      <c r="W39" s="9">
        <v>0</v>
      </c>
      <c r="X39" s="9">
        <v>0</v>
      </c>
    </row>
    <row r="40" spans="4:24" ht="12.75">
      <c r="D40" s="58">
        <f>SUM(D10+D12+D14+D16+D19+D20+D21+D22+D25+D26+D27+D28+D31+D32+D35+D36+D37+D38+H10+H12+H14+H16+L10+L12+L14+L16)</f>
        <v>0</v>
      </c>
      <c r="H40" s="10"/>
      <c r="L40" s="10"/>
      <c r="T40" s="2" t="s">
        <v>94</v>
      </c>
      <c r="U40" s="9">
        <v>0</v>
      </c>
      <c r="V40" s="9">
        <v>0</v>
      </c>
      <c r="W40" s="9">
        <v>0</v>
      </c>
      <c r="X40" s="9">
        <v>0</v>
      </c>
    </row>
    <row r="41" spans="1:14" s="27" customFormat="1" ht="18">
      <c r="A41" s="24" t="s">
        <v>13</v>
      </c>
      <c r="B41" s="24"/>
      <c r="C41" s="24"/>
      <c r="D41" s="25"/>
      <c r="E41" s="24"/>
      <c r="F41" s="24"/>
      <c r="G41" s="24"/>
      <c r="H41" s="25"/>
      <c r="I41" s="24"/>
      <c r="J41" s="24"/>
      <c r="K41" s="24"/>
      <c r="L41" s="25"/>
      <c r="M41" s="24"/>
      <c r="N41" s="26">
        <f>SUM(N10:N39)</f>
        <v>0</v>
      </c>
    </row>
    <row r="42" spans="4:12" ht="12.75">
      <c r="D42" s="6"/>
      <c r="H42" s="6"/>
      <c r="L42" s="6"/>
    </row>
    <row r="43" spans="1:14" ht="15">
      <c r="A43" s="42" t="s">
        <v>14</v>
      </c>
      <c r="B43" s="42"/>
      <c r="C43" s="40"/>
      <c r="D43" s="43" t="s">
        <v>24</v>
      </c>
      <c r="E43" s="42" t="s">
        <v>32</v>
      </c>
      <c r="F43" s="42"/>
      <c r="G43" s="40"/>
      <c r="H43" s="43" t="s">
        <v>24</v>
      </c>
      <c r="I43" s="42" t="s">
        <v>32</v>
      </c>
      <c r="J43" s="42"/>
      <c r="K43" s="40"/>
      <c r="L43" s="43" t="s">
        <v>24</v>
      </c>
      <c r="M43" s="42" t="s">
        <v>32</v>
      </c>
      <c r="N43" s="44" t="s">
        <v>15</v>
      </c>
    </row>
    <row r="44" spans="1:14" ht="15">
      <c r="A44" s="42" t="s">
        <v>26</v>
      </c>
      <c r="B44" s="42"/>
      <c r="C44" s="40"/>
      <c r="D44" s="45"/>
      <c r="E44" s="40"/>
      <c r="F44" s="40"/>
      <c r="G44" s="40"/>
      <c r="H44" s="45"/>
      <c r="I44" s="40"/>
      <c r="J44" s="40"/>
      <c r="K44" s="40"/>
      <c r="L44" s="45"/>
      <c r="M44" s="40"/>
      <c r="N44" s="40"/>
    </row>
    <row r="45" spans="1:14" ht="14.25">
      <c r="A45" s="40"/>
      <c r="B45" s="40"/>
      <c r="C45" s="40" t="s">
        <v>7</v>
      </c>
      <c r="D45" s="46">
        <f>SUM(D10+D19+D25+D27+D35+D37)</f>
        <v>0</v>
      </c>
      <c r="E45" s="31" t="e">
        <f>LOOKUP($N$4,$T$11:$T$40,$U$11:U$40)</f>
        <v>#N/A</v>
      </c>
      <c r="F45" s="47"/>
      <c r="G45" s="40" t="s">
        <v>8</v>
      </c>
      <c r="H45" s="46">
        <f>H10</f>
        <v>0</v>
      </c>
      <c r="I45" s="36" t="e">
        <f>SUM($E$45/2)</f>
        <v>#N/A</v>
      </c>
      <c r="J45" s="47"/>
      <c r="K45" s="40" t="s">
        <v>9</v>
      </c>
      <c r="L45" s="46">
        <f>L10</f>
        <v>0</v>
      </c>
      <c r="M45" s="36" t="e">
        <f>SUM($E$45*1.5)</f>
        <v>#N/A</v>
      </c>
      <c r="N45" s="37" t="e">
        <f>SUM(D45*E45)+(H45*I45)+(L45*M45)</f>
        <v>#N/A</v>
      </c>
    </row>
    <row r="46" spans="1:16" ht="15">
      <c r="A46" s="42" t="s">
        <v>27</v>
      </c>
      <c r="B46" s="42"/>
      <c r="C46" s="40"/>
      <c r="D46" s="45"/>
      <c r="E46" s="32"/>
      <c r="F46" s="32"/>
      <c r="G46" s="40"/>
      <c r="H46" s="48"/>
      <c r="I46" s="32"/>
      <c r="J46" s="32"/>
      <c r="K46" s="40"/>
      <c r="L46" s="48"/>
      <c r="M46" s="32"/>
      <c r="N46" s="37"/>
      <c r="P46" s="2" t="s">
        <v>82</v>
      </c>
    </row>
    <row r="47" spans="1:14" ht="14.25">
      <c r="A47" s="40"/>
      <c r="B47" s="40"/>
      <c r="C47" s="40" t="s">
        <v>7</v>
      </c>
      <c r="D47" s="46">
        <f>SUM(D12+D20+D26+D28+D36+D38)</f>
        <v>0</v>
      </c>
      <c r="E47" s="31" t="e">
        <f>LOOKUP($N$4,$T$11:$T$40,$V$11:V$40)</f>
        <v>#N/A</v>
      </c>
      <c r="F47" s="47"/>
      <c r="G47" s="40" t="s">
        <v>8</v>
      </c>
      <c r="H47" s="46">
        <f>H12</f>
        <v>0</v>
      </c>
      <c r="I47" s="36" t="e">
        <f>SUM($E$47/2)</f>
        <v>#N/A</v>
      </c>
      <c r="J47" s="47"/>
      <c r="K47" s="40" t="s">
        <v>9</v>
      </c>
      <c r="L47" s="46">
        <f>L12</f>
        <v>0</v>
      </c>
      <c r="M47" s="36" t="e">
        <f>SUM($E$47*1.5)</f>
        <v>#N/A</v>
      </c>
      <c r="N47" s="37" t="e">
        <f aca="true" t="shared" si="1" ref="N47:N53">SUM(D47*E47)+(H47*I47)+(L47*M47)</f>
        <v>#N/A</v>
      </c>
    </row>
    <row r="48" spans="1:14" ht="15">
      <c r="A48" s="42" t="s">
        <v>28</v>
      </c>
      <c r="B48" s="42"/>
      <c r="C48" s="40"/>
      <c r="D48" s="48"/>
      <c r="E48" s="32"/>
      <c r="F48" s="32"/>
      <c r="G48" s="40"/>
      <c r="H48" s="48"/>
      <c r="I48" s="32"/>
      <c r="J48" s="32"/>
      <c r="K48" s="40"/>
      <c r="L48" s="48"/>
      <c r="M48" s="32"/>
      <c r="N48" s="37"/>
    </row>
    <row r="49" spans="1:14" ht="14.25">
      <c r="A49" s="40"/>
      <c r="B49" s="40"/>
      <c r="C49" s="40" t="s">
        <v>7</v>
      </c>
      <c r="D49" s="46">
        <f>D14+D21</f>
        <v>0</v>
      </c>
      <c r="E49" s="31" t="e">
        <f>LOOKUP($N$4,$T$11:$T$40,$W$11:W$40)</f>
        <v>#N/A</v>
      </c>
      <c r="F49" s="47"/>
      <c r="G49" s="40" t="s">
        <v>8</v>
      </c>
      <c r="H49" s="46">
        <f>H14</f>
        <v>0</v>
      </c>
      <c r="I49" s="36" t="e">
        <f>SUM($E$49/2)</f>
        <v>#N/A</v>
      </c>
      <c r="J49" s="47"/>
      <c r="K49" s="40" t="s">
        <v>9</v>
      </c>
      <c r="L49" s="46">
        <f>L14</f>
        <v>0</v>
      </c>
      <c r="M49" s="36" t="e">
        <f>SUM($E$49*1.5)</f>
        <v>#N/A</v>
      </c>
      <c r="N49" s="37" t="e">
        <f t="shared" si="1"/>
        <v>#N/A</v>
      </c>
    </row>
    <row r="50" spans="1:14" ht="15">
      <c r="A50" s="42" t="s">
        <v>29</v>
      </c>
      <c r="B50" s="42"/>
      <c r="C50" s="40"/>
      <c r="D50" s="48"/>
      <c r="E50" s="32"/>
      <c r="F50" s="32"/>
      <c r="G50" s="40"/>
      <c r="H50" s="48"/>
      <c r="I50" s="32"/>
      <c r="J50" s="32"/>
      <c r="K50" s="40"/>
      <c r="L50" s="48"/>
      <c r="M50" s="32"/>
      <c r="N50" s="37"/>
    </row>
    <row r="51" spans="1:14" ht="14.25">
      <c r="A51" s="40"/>
      <c r="B51" s="40"/>
      <c r="C51" s="40" t="s">
        <v>7</v>
      </c>
      <c r="D51" s="46">
        <f>D16+D22</f>
        <v>0</v>
      </c>
      <c r="E51" s="31" t="e">
        <f>LOOKUP($N$4,$T$11:$T$40,$X$11:X$40)</f>
        <v>#N/A</v>
      </c>
      <c r="F51" s="47"/>
      <c r="G51" s="40" t="s">
        <v>8</v>
      </c>
      <c r="H51" s="46">
        <f>H16</f>
        <v>0</v>
      </c>
      <c r="I51" s="36" t="e">
        <f>SUM($E$51/2)</f>
        <v>#N/A</v>
      </c>
      <c r="J51" s="47"/>
      <c r="K51" s="40" t="s">
        <v>9</v>
      </c>
      <c r="L51" s="46">
        <f>L16</f>
        <v>0</v>
      </c>
      <c r="M51" s="35" t="e">
        <f>SUM($E$51*1.5)</f>
        <v>#N/A</v>
      </c>
      <c r="N51" s="37" t="e">
        <f t="shared" si="1"/>
        <v>#N/A</v>
      </c>
    </row>
    <row r="52" spans="1:20" s="10" customFormat="1" ht="15">
      <c r="A52" s="42" t="s">
        <v>61</v>
      </c>
      <c r="B52" s="42"/>
      <c r="C52" s="40"/>
      <c r="D52" s="49"/>
      <c r="E52" s="33"/>
      <c r="F52" s="33"/>
      <c r="G52" s="41"/>
      <c r="H52" s="49"/>
      <c r="I52" s="33"/>
      <c r="J52" s="33"/>
      <c r="K52" s="41"/>
      <c r="L52" s="49"/>
      <c r="M52" s="33"/>
      <c r="N52" s="37"/>
      <c r="T52" s="1"/>
    </row>
    <row r="53" spans="1:20" ht="14.25">
      <c r="A53" s="40"/>
      <c r="B53" s="40"/>
      <c r="C53" s="40" t="s">
        <v>7</v>
      </c>
      <c r="D53" s="46"/>
      <c r="E53" s="31" t="e">
        <f>LOOKUP($N$4,$T$11:$T$40,$Y$11:Y$40)</f>
        <v>#N/A</v>
      </c>
      <c r="F53" s="47"/>
      <c r="G53" s="40" t="s">
        <v>8</v>
      </c>
      <c r="H53" s="46"/>
      <c r="I53" s="31" t="e">
        <f>SUM(E53/2)</f>
        <v>#N/A</v>
      </c>
      <c r="J53" s="47"/>
      <c r="K53" s="40" t="s">
        <v>9</v>
      </c>
      <c r="L53" s="46"/>
      <c r="M53" s="31" t="e">
        <f>SUM(E53*1.5)</f>
        <v>#N/A</v>
      </c>
      <c r="N53" s="37" t="e">
        <f t="shared" si="1"/>
        <v>#N/A</v>
      </c>
      <c r="T53" s="1"/>
    </row>
    <row r="54" spans="1:20" ht="14.25">
      <c r="A54" s="40"/>
      <c r="B54" s="40"/>
      <c r="C54" s="40"/>
      <c r="D54" s="48"/>
      <c r="E54" s="34"/>
      <c r="F54" s="34"/>
      <c r="G54" s="40"/>
      <c r="H54" s="45"/>
      <c r="I54" s="34"/>
      <c r="J54" s="34"/>
      <c r="K54" s="40"/>
      <c r="L54" s="45"/>
      <c r="M54" s="34"/>
      <c r="N54" s="38"/>
      <c r="T54" s="1"/>
    </row>
    <row r="55" spans="1:20" ht="15">
      <c r="A55" s="42" t="s">
        <v>42</v>
      </c>
      <c r="B55" s="42"/>
      <c r="C55" s="40"/>
      <c r="D55" s="46"/>
      <c r="E55" s="31" t="e">
        <f>LOOKUP($N$4,$T$11:$T$40,$Z$11:Z$40)</f>
        <v>#N/A</v>
      </c>
      <c r="F55" s="47"/>
      <c r="G55" s="40"/>
      <c r="H55" s="65"/>
      <c r="I55" s="47"/>
      <c r="J55" s="47"/>
      <c r="K55" s="41"/>
      <c r="L55" s="65"/>
      <c r="M55" s="47"/>
      <c r="N55" s="39" t="e">
        <f>SUM(D55*E55)</f>
        <v>#N/A</v>
      </c>
      <c r="T55" s="1"/>
    </row>
    <row r="56" spans="1:20" ht="15">
      <c r="A56" s="42" t="s">
        <v>41</v>
      </c>
      <c r="B56" s="42"/>
      <c r="C56" s="40"/>
      <c r="D56" s="46"/>
      <c r="E56" s="31" t="e">
        <f>LOOKUP($N$4,$T$11:$T$40,$AA$11:AA$40)</f>
        <v>#N/A</v>
      </c>
      <c r="F56" s="47"/>
      <c r="G56" s="40"/>
      <c r="H56" s="65"/>
      <c r="I56" s="47"/>
      <c r="J56" s="47"/>
      <c r="K56" s="41"/>
      <c r="L56" s="65"/>
      <c r="M56" s="47"/>
      <c r="N56" s="39" t="e">
        <f>SUM(D56*E56)</f>
        <v>#N/A</v>
      </c>
      <c r="T56" s="1"/>
    </row>
    <row r="57" spans="1:20" ht="15">
      <c r="A57" s="42" t="s">
        <v>30</v>
      </c>
      <c r="B57" s="42"/>
      <c r="C57" s="40"/>
      <c r="D57" s="46"/>
      <c r="E57" s="35">
        <v>0</v>
      </c>
      <c r="F57" s="33"/>
      <c r="G57" s="40"/>
      <c r="H57" s="65"/>
      <c r="I57" s="33"/>
      <c r="J57" s="33"/>
      <c r="K57" s="41"/>
      <c r="L57" s="65"/>
      <c r="M57" s="33"/>
      <c r="N57" s="39">
        <f>SUM(D57*E57)</f>
        <v>0</v>
      </c>
      <c r="T57" s="1"/>
    </row>
    <row r="58" spans="1:20" ht="15">
      <c r="A58" s="42" t="s">
        <v>16</v>
      </c>
      <c r="B58" s="42"/>
      <c r="C58" s="40"/>
      <c r="D58" s="46">
        <f>D31</f>
        <v>0</v>
      </c>
      <c r="E58" s="35" t="e">
        <f>SUM(E45-E49)</f>
        <v>#N/A</v>
      </c>
      <c r="F58" s="33"/>
      <c r="G58" s="40"/>
      <c r="H58" s="41"/>
      <c r="I58" s="33"/>
      <c r="J58" s="33"/>
      <c r="K58" s="41"/>
      <c r="L58" s="41"/>
      <c r="M58" s="33"/>
      <c r="N58" s="39" t="e">
        <f>SUM(D58*E58)</f>
        <v>#N/A</v>
      </c>
      <c r="T58" s="1"/>
    </row>
    <row r="59" spans="1:20" ht="15">
      <c r="A59" s="42" t="s">
        <v>17</v>
      </c>
      <c r="B59" s="42"/>
      <c r="C59" s="40"/>
      <c r="D59" s="46">
        <f>D32</f>
        <v>0</v>
      </c>
      <c r="E59" s="35" t="e">
        <f>SUM(E47-E45)</f>
        <v>#N/A</v>
      </c>
      <c r="F59" s="33"/>
      <c r="G59" s="40"/>
      <c r="H59" s="41"/>
      <c r="I59" s="33"/>
      <c r="J59" s="33"/>
      <c r="K59" s="41"/>
      <c r="L59" s="41"/>
      <c r="M59" s="33"/>
      <c r="N59" s="39" t="e">
        <f>SUM(D59*E59)</f>
        <v>#N/A</v>
      </c>
      <c r="T59" s="1"/>
    </row>
    <row r="60" spans="1:20" ht="18" customHeight="1">
      <c r="A60" s="40"/>
      <c r="B60" s="40"/>
      <c r="C60" s="59">
        <f>SUM(D45+D47+D49+D51+D53+D55+D56+D57+D58+D59+H45+H47+H49+H51+H53+L45+L47+L49+L51+L53)</f>
        <v>0</v>
      </c>
      <c r="D60" s="72" t="str">
        <f>IF(C60=D40," ","Please review your entries. The total number of members in the division dues section does not match the number of members listed in the national dues section.")</f>
        <v> </v>
      </c>
      <c r="E60" s="72"/>
      <c r="F60" s="72"/>
      <c r="G60" s="72"/>
      <c r="H60" s="72"/>
      <c r="I60" s="72"/>
      <c r="J60" s="72"/>
      <c r="K60" s="72"/>
      <c r="L60" s="72"/>
      <c r="M60" s="72"/>
      <c r="N60" s="50"/>
      <c r="T60" s="1"/>
    </row>
    <row r="61" spans="1:14" s="27" customFormat="1" ht="18">
      <c r="A61" s="24" t="s">
        <v>18</v>
      </c>
      <c r="B61" s="24"/>
      <c r="C61" s="24"/>
      <c r="D61" s="73"/>
      <c r="E61" s="73"/>
      <c r="F61" s="73"/>
      <c r="G61" s="73"/>
      <c r="H61" s="73"/>
      <c r="I61" s="73"/>
      <c r="J61" s="73"/>
      <c r="K61" s="73"/>
      <c r="L61" s="73"/>
      <c r="M61" s="73"/>
      <c r="N61" s="29" t="e">
        <f>SUM(N45:N59)</f>
        <v>#N/A</v>
      </c>
    </row>
    <row r="62" spans="5:20" ht="12.75">
      <c r="E62" s="15"/>
      <c r="F62" s="15"/>
      <c r="I62" s="15"/>
      <c r="J62" s="15"/>
      <c r="M62" s="15"/>
      <c r="N62" s="18"/>
      <c r="T62" s="1"/>
    </row>
    <row r="63" spans="1:14" s="27" customFormat="1" ht="18">
      <c r="A63" s="24" t="s">
        <v>19</v>
      </c>
      <c r="B63" s="24"/>
      <c r="C63" s="24"/>
      <c r="D63" s="24"/>
      <c r="E63" s="28"/>
      <c r="F63" s="28"/>
      <c r="G63" s="24"/>
      <c r="H63" s="24"/>
      <c r="I63" s="28"/>
      <c r="J63" s="28"/>
      <c r="K63" s="24"/>
      <c r="L63" s="24"/>
      <c r="M63" s="28"/>
      <c r="N63" s="30" t="e">
        <f>N41+N61</f>
        <v>#N/A</v>
      </c>
    </row>
    <row r="64" spans="1:20" ht="15">
      <c r="A64" s="40"/>
      <c r="B64" s="40"/>
      <c r="C64" s="40"/>
      <c r="D64" s="40"/>
      <c r="E64" s="12" t="s">
        <v>21</v>
      </c>
      <c r="F64" s="12"/>
      <c r="G64" s="20"/>
      <c r="H64" s="10"/>
      <c r="I64" s="20"/>
      <c r="J64" s="20"/>
      <c r="K64" s="10"/>
      <c r="L64" s="10"/>
      <c r="M64" s="20"/>
      <c r="N64" s="19"/>
      <c r="T64" s="1"/>
    </row>
    <row r="65" spans="1:20" ht="14.25">
      <c r="A65" s="40" t="s">
        <v>62</v>
      </c>
      <c r="B65" s="40"/>
      <c r="C65" s="40"/>
      <c r="D65" s="40"/>
      <c r="E65" s="51"/>
      <c r="F65" s="66"/>
      <c r="G65" s="66"/>
      <c r="H65" s="10"/>
      <c r="I65" s="67"/>
      <c r="J65" s="67"/>
      <c r="K65" s="21"/>
      <c r="L65" s="10"/>
      <c r="M65" s="67"/>
      <c r="N65" s="22"/>
      <c r="T65" s="1"/>
    </row>
    <row r="66" spans="1:20" ht="14.25">
      <c r="A66" s="40" t="s">
        <v>22</v>
      </c>
      <c r="B66" s="40"/>
      <c r="C66" s="40"/>
      <c r="D66" s="40"/>
      <c r="E66" s="52"/>
      <c r="F66" s="68"/>
      <c r="G66" s="68"/>
      <c r="H66" s="10"/>
      <c r="I66" s="69"/>
      <c r="J66" s="69"/>
      <c r="K66" s="10"/>
      <c r="L66" s="10"/>
      <c r="M66" s="69"/>
      <c r="N66" s="22"/>
      <c r="T66" s="1"/>
    </row>
    <row r="67" spans="1:14" ht="14.25">
      <c r="A67" s="40" t="s">
        <v>23</v>
      </c>
      <c r="B67" s="40"/>
      <c r="C67" s="40"/>
      <c r="D67" s="40"/>
      <c r="E67" s="51"/>
      <c r="F67" s="66"/>
      <c r="G67" s="66"/>
      <c r="H67" s="10"/>
      <c r="I67" s="67"/>
      <c r="J67" s="67"/>
      <c r="K67" s="10"/>
      <c r="L67" s="10"/>
      <c r="M67" s="67"/>
      <c r="N67" s="22"/>
    </row>
    <row r="68" spans="1:14" ht="14.25">
      <c r="A68" s="40"/>
      <c r="B68" s="40"/>
      <c r="C68" s="40"/>
      <c r="D68" s="40"/>
      <c r="E68" s="40"/>
      <c r="F68" s="40"/>
      <c r="G68" s="40"/>
      <c r="N68" s="11"/>
    </row>
    <row r="69" spans="1:14" ht="18.75" thickBot="1">
      <c r="A69" s="13" t="s">
        <v>20</v>
      </c>
      <c r="B69" s="13"/>
      <c r="C69" s="13"/>
      <c r="D69" s="13"/>
      <c r="E69" s="13"/>
      <c r="F69" s="13"/>
      <c r="G69" s="13"/>
      <c r="H69" s="13"/>
      <c r="I69" s="13"/>
      <c r="J69" s="13"/>
      <c r="K69" s="13"/>
      <c r="L69" s="13"/>
      <c r="M69" s="13"/>
      <c r="N69" s="23" t="e">
        <f>IF(N63+E65-E66+E67&gt;0,SUM(N63+E65-E66+E67),0)</f>
        <v>#N/A</v>
      </c>
    </row>
    <row r="70" ht="13.5" thickTop="1"/>
    <row r="79" ht="12.75">
      <c r="N79" s="1" t="s">
        <v>25</v>
      </c>
    </row>
  </sheetData>
  <sheetProtection selectLockedCells="1"/>
  <mergeCells count="3">
    <mergeCell ref="A1:N1"/>
    <mergeCell ref="A2:N2"/>
    <mergeCell ref="D60:M61"/>
  </mergeCells>
  <dataValidations count="4">
    <dataValidation type="decimal" operator="greaterThanOrEqual" allowBlank="1" showInputMessage="1" showErrorMessage="1" error="Please enter a positive dollar amount (no negative signs)." sqref="M66 I66:J66 E66:G66">
      <formula1>0</formula1>
    </dataValidation>
    <dataValidation type="decimal" operator="greaterThanOrEqual" allowBlank="1" showInputMessage="1" showErrorMessage="1" error="Please enter a positive (no negative signs) dollar amount." sqref="M67 I67:J67 E67:G67">
      <formula1>0</formula1>
    </dataValidation>
    <dataValidation type="list" showInputMessage="1" showErrorMessage="1" error="Please select your state from the drop-down list." sqref="N4">
      <formula1>$T$11:$T$40</formula1>
    </dataValidation>
    <dataValidation errorStyle="information" type="custom" allowBlank="1" showInputMessage="1" showErrorMessage="1" errorTitle="Error Message" error="Please review your entries. The total number of members in the division dues section does not match the number of members listed in the national dues section." sqref="D60">
      <formula1>"d60&lt;&gt;d40"</formula1>
    </dataValidation>
  </dataValidations>
  <printOptions horizontalCentered="1"/>
  <pageMargins left="0.25" right="0.25" top="0.5" bottom="0.5" header="0" footer="0"/>
  <pageSetup fitToHeight="1" fitToWidth="1" horizontalDpi="600" verticalDpi="600" orientation="portrait" scale="65" r:id="rId2"/>
  <ignoredErrors>
    <ignoredError sqref="D45 D47 D58:D59 D51 D49 H45 H47 H49 H51 L45 L47 L49 L51" unlockedFormula="1"/>
  </ignoredErrors>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IWLA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MARY RUBIN</cp:lastModifiedBy>
  <cp:lastPrinted>2013-06-27T15:09:40Z</cp:lastPrinted>
  <dcterms:created xsi:type="dcterms:W3CDTF">2011-08-18T18:25:19Z</dcterms:created>
  <dcterms:modified xsi:type="dcterms:W3CDTF">2023-09-01T19:14:57Z</dcterms:modified>
  <cp:category/>
  <cp:version/>
  <cp:contentType/>
  <cp:contentStatus/>
</cp:coreProperties>
</file>